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25" windowWidth="19125" windowHeight="5685" activeTab="0"/>
  </bookViews>
  <sheets>
    <sheet name="Tabela 1." sheetId="1" r:id="rId1"/>
    <sheet name="Tabela 2." sheetId="2" r:id="rId2"/>
    <sheet name="Tabela 3." sheetId="3" r:id="rId3"/>
  </sheets>
  <definedNames/>
  <calcPr fullCalcOnLoad="1"/>
</workbook>
</file>

<file path=xl/sharedStrings.xml><?xml version="1.0" encoding="utf-8"?>
<sst xmlns="http://schemas.openxmlformats.org/spreadsheetml/2006/main" count="110" uniqueCount="88">
  <si>
    <r>
      <t xml:space="preserve">Tabela 1. Stan wdrażania programu operacyjnego według osi priorytetowych na dzień 31.12.2009 r. </t>
    </r>
    <r>
      <rPr>
        <vertAlign val="superscript"/>
        <sz val="12"/>
        <color indexed="8"/>
        <rFont val="Times New Roman"/>
        <family val="1"/>
      </rPr>
      <t>*     (z uwzględnieniem kwot wycofanych i odzyskanych)</t>
    </r>
  </si>
  <si>
    <t>Oś Priorytetowa</t>
  </si>
  <si>
    <r>
      <t xml:space="preserve">Złożone wnioski o dofinansowanie/ramowe plany działań </t>
    </r>
    <r>
      <rPr>
        <vertAlign val="superscript"/>
        <sz val="8"/>
        <color indexed="8"/>
        <rFont val="Times New Roman"/>
        <family val="1"/>
      </rPr>
      <t>1)</t>
    </r>
  </si>
  <si>
    <t>Zawarte umowy/ wydane decyzje o dofinansowanie</t>
  </si>
  <si>
    <t>Wydatki wykazane przez beneficjentów we wnioskach o płatność zweryfikowanych przez właściwe instytucje od uruchomienia programu (PLN)</t>
  </si>
  <si>
    <t xml:space="preserve">Liczba </t>
  </si>
  <si>
    <t>Wartość od uruchomienia programu (PLN)</t>
  </si>
  <si>
    <t>Liczba</t>
  </si>
  <si>
    <t>w okresie sprawozdawczym</t>
  </si>
  <si>
    <t>od uruchomienia programu</t>
  </si>
  <si>
    <t>wydatków ogółem</t>
  </si>
  <si>
    <t>wydatków kwalifikowalnych</t>
  </si>
  <si>
    <t>wnioskowanego dofinansowania</t>
  </si>
  <si>
    <t>wydatków kwalifikowanych</t>
  </si>
  <si>
    <t>dofinansowanie ze środków publicznych</t>
  </si>
  <si>
    <t>dofinansowanie ze środków publicznych w części odpowiadającej UE</t>
  </si>
  <si>
    <r>
      <t xml:space="preserve">% realizacji zobowiązań  UE na  lata 2007-2013 </t>
    </r>
    <r>
      <rPr>
        <vertAlign val="superscript"/>
        <sz val="8"/>
        <color indexed="8"/>
        <rFont val="Times New Roman"/>
        <family val="1"/>
      </rPr>
      <t>2)</t>
    </r>
  </si>
  <si>
    <t>ogółem</t>
  </si>
  <si>
    <r>
      <t xml:space="preserve">wydatki kwalifikowalne </t>
    </r>
    <r>
      <rPr>
        <vertAlign val="superscript"/>
        <sz val="8"/>
        <color indexed="8"/>
        <rFont val="Times New Roman"/>
        <family val="1"/>
      </rPr>
      <t>3)</t>
    </r>
  </si>
  <si>
    <t>dofinansowanie ze środków publicznych w części odpowiadającej środkom UE</t>
  </si>
  <si>
    <r>
      <t xml:space="preserve">% realizacji zobowiązań UE na lata 2007-2013 </t>
    </r>
    <r>
      <rPr>
        <vertAlign val="superscript"/>
        <sz val="8"/>
        <color indexed="8"/>
        <rFont val="Times New Roman"/>
        <family val="1"/>
      </rPr>
      <t>4)</t>
    </r>
  </si>
  <si>
    <t>Oś priorytetowa III</t>
  </si>
  <si>
    <t>Oś priorytetowa IV</t>
  </si>
  <si>
    <t>Oś priorytetowa V</t>
  </si>
  <si>
    <t>Oś priorytetowa VI</t>
  </si>
  <si>
    <t>Oś priorytetowa VII</t>
  </si>
  <si>
    <t>Oś priorytetowa VIII</t>
  </si>
  <si>
    <t>Oś priorytetowa IX</t>
  </si>
  <si>
    <t xml:space="preserve">Ogółem: </t>
  </si>
  <si>
    <r>
      <t xml:space="preserve">* Tabelę wypełniono wykorzystując kurs ECB z dnia </t>
    </r>
    <r>
      <rPr>
        <b/>
        <sz val="9"/>
        <color indexed="8"/>
        <rFont val="Times New Roman"/>
        <family val="1"/>
      </rPr>
      <t>30.12.2009 r</t>
    </r>
    <r>
      <rPr>
        <sz val="9"/>
        <color indexed="8"/>
        <rFont val="Times New Roman"/>
        <family val="1"/>
      </rPr>
      <t xml:space="preserve">.:    </t>
    </r>
    <r>
      <rPr>
        <b/>
        <sz val="9"/>
        <color indexed="8"/>
        <rFont val="Times New Roman"/>
        <family val="1"/>
      </rPr>
      <t>1 EUR=</t>
    </r>
  </si>
  <si>
    <r>
      <t xml:space="preserve">1) </t>
    </r>
    <r>
      <rPr>
        <sz val="9"/>
        <color indexed="8"/>
        <rFont val="Times New Roman"/>
        <family val="1"/>
      </rPr>
      <t>Dotyczy wniosków poprawnych pod względem formalnym, wprowadzonych do KSI (SIMIK 07-13).</t>
    </r>
  </si>
  <si>
    <r>
      <t xml:space="preserve">2) </t>
    </r>
    <r>
      <rPr>
        <sz val="9"/>
        <color indexed="8"/>
        <rFont val="Times New Roman"/>
        <family val="1"/>
      </rPr>
      <t>Liczone w relacji do kolumny 11.</t>
    </r>
  </si>
  <si>
    <r>
      <t>3)</t>
    </r>
    <r>
      <rPr>
        <sz val="9"/>
        <color indexed="8"/>
        <rFont val="Times New Roman"/>
        <family val="1"/>
      </rPr>
      <t xml:space="preserve"> Dotyczy wydatków uznanych za kwalifikowalne przez instytucje dokonujące weryfikacji wniosków beneficjentów o płatność.</t>
    </r>
  </si>
  <si>
    <r>
      <t>4)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 xml:space="preserve"> Liczone w relacji do kolumny 16</t>
    </r>
  </si>
  <si>
    <t>Oś priorytetowa I</t>
  </si>
  <si>
    <t>Oś priorytetowa II</t>
  </si>
  <si>
    <r>
      <t>Tabela 2. Źródła, z których sfinansowane zostały wydatki kwalifikowalne poniesione od uruchomienia programu (w PLN)</t>
    </r>
    <r>
      <rPr>
        <sz val="11"/>
        <color indexed="8"/>
        <rFont val="Arial"/>
        <family val="2"/>
      </rPr>
      <t>*</t>
    </r>
  </si>
  <si>
    <t>Oś priorytetowa</t>
  </si>
  <si>
    <t>Ogółem</t>
  </si>
  <si>
    <t>Środki publiczne</t>
  </si>
  <si>
    <t>Środki prywatne</t>
  </si>
  <si>
    <t>Środki z pożyczek EBI</t>
  </si>
  <si>
    <t>Środki wspólnotowe</t>
  </si>
  <si>
    <t>Środki publiczne krajowe</t>
  </si>
  <si>
    <t>Europejski Fundusz Rozwoju Regionalnego</t>
  </si>
  <si>
    <t>Europejski Fundusz Społeczny</t>
  </si>
  <si>
    <t>Fundusz Spójności</t>
  </si>
  <si>
    <t>Budżet państwa</t>
  </si>
  <si>
    <t>Jednostki samorządu terytorialnego</t>
  </si>
  <si>
    <t>Inne</t>
  </si>
  <si>
    <t>1=2+11</t>
  </si>
  <si>
    <t>2=3+7</t>
  </si>
  <si>
    <t>3=4+5+6</t>
  </si>
  <si>
    <t>7=8+9+10</t>
  </si>
  <si>
    <r>
      <t>Oś</t>
    </r>
    <r>
      <rPr>
        <sz val="8"/>
        <color indexed="8"/>
        <rFont val="Times New Roman"/>
        <family val="1"/>
      </rPr>
      <t>. 3</t>
    </r>
  </si>
  <si>
    <r>
      <t>Oś</t>
    </r>
    <r>
      <rPr>
        <sz val="8"/>
        <color indexed="8"/>
        <rFont val="Times New Roman"/>
        <family val="1"/>
      </rPr>
      <t>. 4</t>
    </r>
  </si>
  <si>
    <t>Oś. 5</t>
  </si>
  <si>
    <t>Oś. 6</t>
  </si>
  <si>
    <t>Oś. 7</t>
  </si>
  <si>
    <t>Oś. 8</t>
  </si>
  <si>
    <t>Oś. 9</t>
  </si>
  <si>
    <t>Ogółem dla Osi III-IX</t>
  </si>
  <si>
    <t xml:space="preserve">*tabela uwzględnia kwoty wycofane w okresie sprawozdawczym w ramach IX Osi RPO </t>
  </si>
  <si>
    <t>Oś. 1</t>
  </si>
  <si>
    <t>Oś. 2</t>
  </si>
  <si>
    <t>,</t>
  </si>
  <si>
    <t>Płatności okresowe KE (EUR)</t>
  </si>
  <si>
    <t>Oś priorytetowa I: Przedsiębiorczość i innowacje</t>
  </si>
  <si>
    <t xml:space="preserve">Oś priorytetowa II: Infrastruktura ekonomiczna </t>
  </si>
  <si>
    <t>Oś priorytetowa III: Atrakcyjność obszarów miejskich i tereny inwestycyjne</t>
  </si>
  <si>
    <t xml:space="preserve">Oś priorytetowa IV: Społeczeństwo informacyjne </t>
  </si>
  <si>
    <t xml:space="preserve">Oś priorytetowa V: Transport </t>
  </si>
  <si>
    <t xml:space="preserve">Oś priorytetowa VI: Środowisko i czysta energia </t>
  </si>
  <si>
    <t xml:space="preserve">Oś priorytetowa VII: Kultura, turystyka i współpraca międzyregionalna </t>
  </si>
  <si>
    <t xml:space="preserve">Oś priorytetowa VIII: Infrastruktura społeczna </t>
  </si>
  <si>
    <t xml:space="preserve">Oś priorytetowa IX: Pomoc techniczna </t>
  </si>
  <si>
    <t>Wydatki ujęte w poświadczeniach i deklaracjach skierowanych do KE (EUR)</t>
  </si>
  <si>
    <t>Wkład UE</t>
  </si>
  <si>
    <t>0.</t>
  </si>
  <si>
    <t>1.</t>
  </si>
  <si>
    <t>2.</t>
  </si>
  <si>
    <t>3.</t>
  </si>
  <si>
    <t xml:space="preserve">Tabela 3. Wydatki w ramach Osi Priorytetowych I – IX, ujęte w poświadczeniach i deklaracjach skierowanych do KE oraz płatności okresowe zrealizowane przez KE. </t>
  </si>
  <si>
    <t>W I i II Osi Priorytetowej nie udzielono środków z pożyczek EBI, zaistniały błąd został poprawiony w miesiącu lutym 2010 r.</t>
  </si>
  <si>
    <t>* w kolumnie 12 została błędnie wykazana kwota, która wynika z pomyłki przy wprowadzeniu danych do systemu KSI SIMIK, prawidłowa kwota to 0,00 PLN.</t>
  </si>
  <si>
    <t>Procentowy udział wkładu funduszy (13=(3/2)100)</t>
  </si>
  <si>
    <t>ZAŁĄCZNIK I</t>
  </si>
  <si>
    <t>DO SPRAWOZDANIA OKRESOWEGO ZA II PÓŁROCZE 2009 r. Z REALIZACJI RPO WL NA LATA 2007-2013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</si>
</sst>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color indexed="8"/>
      <name val="Arial"/>
      <family val="2"/>
    </font>
    <font>
      <vertAlign val="superscript"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i/>
      <sz val="8"/>
      <name val="Arial"/>
      <family val="2"/>
    </font>
    <font>
      <sz val="8"/>
      <name val="Czcionka tekstu podstawowego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Arial"/>
      <family val="2"/>
    </font>
    <font>
      <vertAlign val="superscript"/>
      <sz val="9"/>
      <color indexed="8"/>
      <name val="Times New Roman"/>
      <family val="1"/>
    </font>
    <font>
      <sz val="8"/>
      <color indexed="8"/>
      <name val="Czcionka tekstu podstawowego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5" fillId="0" borderId="13" xfId="0" applyFont="1" applyBorder="1" applyAlignment="1">
      <alignment/>
    </xf>
    <xf numFmtId="4" fontId="3" fillId="0" borderId="14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4" fontId="7" fillId="0" borderId="12" xfId="0" applyNumberFormat="1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4" fontId="3" fillId="0" borderId="18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4" fontId="7" fillId="0" borderId="14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4" fontId="3" fillId="0" borderId="18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" fontId="12" fillId="0" borderId="12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7" fillId="34" borderId="10" xfId="0" applyFont="1" applyFill="1" applyBorder="1" applyAlignment="1">
      <alignment wrapText="1"/>
    </xf>
    <xf numFmtId="4" fontId="12" fillId="0" borderId="0" xfId="0" applyNumberFormat="1" applyFont="1" applyBorder="1" applyAlignment="1">
      <alignment vertical="center" wrapText="1"/>
    </xf>
    <xf numFmtId="0" fontId="21" fillId="33" borderId="13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4" fontId="23" fillId="0" borderId="13" xfId="0" applyNumberFormat="1" applyFont="1" applyBorder="1" applyAlignment="1">
      <alignment horizontal="right" wrapText="1"/>
    </xf>
    <xf numFmtId="4" fontId="22" fillId="0" borderId="13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wrapText="1"/>
    </xf>
    <xf numFmtId="4" fontId="12" fillId="0" borderId="11" xfId="0" applyNumberFormat="1" applyFont="1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25" xfId="44" applyFont="1" applyBorder="1" applyAlignment="1" applyProtection="1">
      <alignment horizontal="center" wrapText="1"/>
      <protection/>
    </xf>
    <xf numFmtId="0" fontId="11" fillId="0" borderId="26" xfId="44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center" wrapText="1"/>
      <protection/>
    </xf>
    <xf numFmtId="0" fontId="16" fillId="0" borderId="25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62" fillId="0" borderId="0" xfId="0" applyFont="1" applyAlignment="1">
      <alignment/>
    </xf>
    <xf numFmtId="0" fontId="16" fillId="0" borderId="26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27" xfId="0" applyFont="1" applyFill="1" applyBorder="1" applyAlignment="1">
      <alignment horizontal="center" vertical="top" wrapText="1"/>
    </xf>
    <xf numFmtId="0" fontId="21" fillId="33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24"/>
  <sheetViews>
    <sheetView tabSelected="1" zoomScalePageLayoutView="0" workbookViewId="0" topLeftCell="A1">
      <selection activeCell="H11" sqref="H11"/>
    </sheetView>
  </sheetViews>
  <sheetFormatPr defaultColWidth="8.796875" defaultRowHeight="14.25"/>
  <cols>
    <col min="4" max="6" width="11.3984375" style="0" bestFit="1" customWidth="1"/>
    <col min="9" max="9" width="11.3984375" style="0" bestFit="1" customWidth="1"/>
    <col min="10" max="10" width="11.19921875" style="0" customWidth="1"/>
    <col min="11" max="11" width="10.69921875" style="0" customWidth="1"/>
    <col min="12" max="12" width="11.3984375" style="0" customWidth="1"/>
    <col min="14" max="17" width="10.19921875" style="0" bestFit="1" customWidth="1"/>
  </cols>
  <sheetData>
    <row r="1" ht="14.25">
      <c r="A1" s="54" t="s">
        <v>86</v>
      </c>
    </row>
    <row r="2" ht="14.25">
      <c r="A2" s="54" t="s">
        <v>87</v>
      </c>
    </row>
    <row r="3" ht="14.25">
      <c r="A3" s="54"/>
    </row>
    <row r="4" spans="1:20" ht="15.75">
      <c r="A4" s="57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"/>
    </row>
    <row r="5" spans="1:20" ht="16.5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</row>
    <row r="6" spans="1:20" ht="16.5" thickBot="1">
      <c r="A6" s="63" t="s">
        <v>1</v>
      </c>
      <c r="B6" s="67" t="s">
        <v>2</v>
      </c>
      <c r="C6" s="68"/>
      <c r="D6" s="68"/>
      <c r="E6" s="68"/>
      <c r="F6" s="69"/>
      <c r="G6" s="67" t="s">
        <v>3</v>
      </c>
      <c r="H6" s="68"/>
      <c r="I6" s="68"/>
      <c r="J6" s="68"/>
      <c r="K6" s="68"/>
      <c r="L6" s="68"/>
      <c r="M6" s="68"/>
      <c r="N6" s="59" t="s">
        <v>4</v>
      </c>
      <c r="O6" s="60"/>
      <c r="P6" s="60"/>
      <c r="Q6" s="60"/>
      <c r="R6" s="60"/>
      <c r="S6" s="63" t="s">
        <v>1</v>
      </c>
      <c r="T6" s="1"/>
    </row>
    <row r="7" spans="1:20" ht="16.5" thickBot="1">
      <c r="A7" s="64"/>
      <c r="B7" s="67" t="s">
        <v>5</v>
      </c>
      <c r="C7" s="69"/>
      <c r="D7" s="67" t="s">
        <v>6</v>
      </c>
      <c r="E7" s="68"/>
      <c r="F7" s="69"/>
      <c r="G7" s="67" t="s">
        <v>7</v>
      </c>
      <c r="H7" s="69"/>
      <c r="I7" s="67" t="s">
        <v>6</v>
      </c>
      <c r="J7" s="68"/>
      <c r="K7" s="68"/>
      <c r="L7" s="68"/>
      <c r="M7" s="68"/>
      <c r="N7" s="61"/>
      <c r="O7" s="62"/>
      <c r="P7" s="62"/>
      <c r="Q7" s="62"/>
      <c r="R7" s="62"/>
      <c r="S7" s="64"/>
      <c r="T7" s="1"/>
    </row>
    <row r="8" spans="1:176" ht="68.25" thickBot="1">
      <c r="A8" s="65"/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8</v>
      </c>
      <c r="H8" s="15" t="s">
        <v>9</v>
      </c>
      <c r="I8" s="15" t="s">
        <v>10</v>
      </c>
      <c r="J8" s="15" t="s">
        <v>13</v>
      </c>
      <c r="K8" s="15" t="s">
        <v>14</v>
      </c>
      <c r="L8" s="15" t="s">
        <v>15</v>
      </c>
      <c r="M8" s="16" t="s">
        <v>16</v>
      </c>
      <c r="N8" s="17" t="s">
        <v>17</v>
      </c>
      <c r="O8" s="17" t="s">
        <v>18</v>
      </c>
      <c r="P8" s="17" t="s">
        <v>14</v>
      </c>
      <c r="Q8" s="17" t="s">
        <v>19</v>
      </c>
      <c r="R8" s="17" t="s">
        <v>20</v>
      </c>
      <c r="S8" s="65"/>
      <c r="T8" s="1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</row>
    <row r="9" spans="1:176" s="24" customFormat="1" ht="16.5" thickBot="1">
      <c r="A9" s="20">
        <v>0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2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20">
        <v>0</v>
      </c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</row>
    <row r="10" spans="1:176" ht="33.75" thickBot="1">
      <c r="A10" s="6" t="s">
        <v>34</v>
      </c>
      <c r="B10" s="8">
        <v>296</v>
      </c>
      <c r="C10" s="8">
        <v>702</v>
      </c>
      <c r="D10" s="18">
        <v>974589573.86</v>
      </c>
      <c r="E10" s="18">
        <v>790125507.59</v>
      </c>
      <c r="F10" s="18">
        <v>439960993.04</v>
      </c>
      <c r="G10" s="19">
        <v>270</v>
      </c>
      <c r="H10" s="8">
        <v>548</v>
      </c>
      <c r="I10" s="18">
        <v>785826181.23</v>
      </c>
      <c r="J10" s="18">
        <v>637738611.76</v>
      </c>
      <c r="K10" s="18">
        <v>351537717.77</v>
      </c>
      <c r="L10" s="14">
        <v>298807058.86</v>
      </c>
      <c r="M10" s="13">
        <v>29.84</v>
      </c>
      <c r="N10" s="18">
        <v>187705707.67</v>
      </c>
      <c r="O10" s="18">
        <v>152684747.26</v>
      </c>
      <c r="P10" s="18">
        <v>85083505.52</v>
      </c>
      <c r="Q10" s="18">
        <v>72320979.2</v>
      </c>
      <c r="R10" s="31">
        <v>7.22</v>
      </c>
      <c r="S10" s="6" t="s">
        <v>34</v>
      </c>
      <c r="T10" s="1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</row>
    <row r="11" spans="1:176" ht="33.75" thickBot="1">
      <c r="A11" s="6" t="s">
        <v>35</v>
      </c>
      <c r="B11" s="8">
        <v>6</v>
      </c>
      <c r="C11" s="8">
        <v>38</v>
      </c>
      <c r="D11" s="18">
        <v>179017231.16</v>
      </c>
      <c r="E11" s="18">
        <v>178538650.74</v>
      </c>
      <c r="F11" s="18">
        <v>147137425.01</v>
      </c>
      <c r="G11" s="13">
        <v>13</v>
      </c>
      <c r="H11" s="8">
        <v>22</v>
      </c>
      <c r="I11" s="18">
        <v>177353705.93</v>
      </c>
      <c r="J11" s="18">
        <v>177059873.52</v>
      </c>
      <c r="K11" s="18">
        <v>146246414.37</v>
      </c>
      <c r="L11" s="14">
        <v>146200978.44</v>
      </c>
      <c r="M11" s="13">
        <v>47.18</v>
      </c>
      <c r="N11" s="18">
        <v>116771730.29</v>
      </c>
      <c r="O11" s="18">
        <v>116660951.43</v>
      </c>
      <c r="P11" s="18">
        <v>100973586.91</v>
      </c>
      <c r="Q11" s="18">
        <v>99541759.13</v>
      </c>
      <c r="R11" s="32">
        <v>32.12</v>
      </c>
      <c r="S11" s="6" t="s">
        <v>21</v>
      </c>
      <c r="T11" s="1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</row>
    <row r="12" spans="1:176" ht="33.75" thickBot="1">
      <c r="A12" s="6" t="s">
        <v>21</v>
      </c>
      <c r="B12" s="8">
        <v>8</v>
      </c>
      <c r="C12" s="8">
        <v>8</v>
      </c>
      <c r="D12" s="18">
        <v>70730771.17</v>
      </c>
      <c r="E12" s="18">
        <v>68830166.66</v>
      </c>
      <c r="F12" s="14">
        <v>51622624.97</v>
      </c>
      <c r="G12" s="8">
        <v>2</v>
      </c>
      <c r="H12" s="8">
        <v>2</v>
      </c>
      <c r="I12" s="18">
        <v>28211167.22</v>
      </c>
      <c r="J12" s="18">
        <v>27733551.05</v>
      </c>
      <c r="K12" s="18">
        <v>20800163.27</v>
      </c>
      <c r="L12" s="14">
        <v>20800163.27</v>
      </c>
      <c r="M12" s="8">
        <v>7.27</v>
      </c>
      <c r="N12" s="18">
        <v>1912198.75</v>
      </c>
      <c r="O12" s="18">
        <v>1884508.0899999999</v>
      </c>
      <c r="P12" s="18">
        <v>1413381.06</v>
      </c>
      <c r="Q12" s="18">
        <v>1413381.06</v>
      </c>
      <c r="R12" s="32">
        <v>0.49</v>
      </c>
      <c r="S12" s="6" t="s">
        <v>21</v>
      </c>
      <c r="T12" s="1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</row>
    <row r="13" spans="1:176" ht="33.75" thickBot="1">
      <c r="A13" s="6" t="s">
        <v>22</v>
      </c>
      <c r="B13" s="8">
        <v>41</v>
      </c>
      <c r="C13" s="8">
        <v>41</v>
      </c>
      <c r="D13" s="10">
        <v>105839344.87</v>
      </c>
      <c r="E13" s="10">
        <v>104991992.02</v>
      </c>
      <c r="F13" s="14">
        <v>87836747.45</v>
      </c>
      <c r="G13" s="8">
        <v>0</v>
      </c>
      <c r="H13" s="8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1">
        <v>0</v>
      </c>
      <c r="O13" s="11">
        <v>0</v>
      </c>
      <c r="P13" s="11">
        <v>0</v>
      </c>
      <c r="Q13" s="11">
        <v>0</v>
      </c>
      <c r="R13" s="33">
        <v>0</v>
      </c>
      <c r="S13" s="6" t="s">
        <v>22</v>
      </c>
      <c r="T13" s="1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</row>
    <row r="14" spans="1:176" ht="33.75" thickBot="1">
      <c r="A14" s="6" t="s">
        <v>23</v>
      </c>
      <c r="B14" s="8">
        <v>74</v>
      </c>
      <c r="C14" s="8">
        <v>404</v>
      </c>
      <c r="D14" s="10">
        <v>1698959886.64</v>
      </c>
      <c r="E14" s="10">
        <v>1683275180.87</v>
      </c>
      <c r="F14" s="14">
        <v>1190569225.37</v>
      </c>
      <c r="G14" s="8">
        <v>18</v>
      </c>
      <c r="H14" s="8">
        <v>27</v>
      </c>
      <c r="I14" s="10">
        <v>217021242.65</v>
      </c>
      <c r="J14" s="10">
        <v>213167381.2</v>
      </c>
      <c r="K14" s="10">
        <v>130270357.07</v>
      </c>
      <c r="L14" s="14">
        <v>130270357.07</v>
      </c>
      <c r="M14" s="8">
        <v>12.14</v>
      </c>
      <c r="N14" s="10">
        <v>85046030.07</v>
      </c>
      <c r="O14" s="10">
        <v>82934690.22</v>
      </c>
      <c r="P14" s="10">
        <v>54302668.63</v>
      </c>
      <c r="Q14" s="10">
        <v>54302668.63</v>
      </c>
      <c r="R14" s="32">
        <v>5.06</v>
      </c>
      <c r="S14" s="6" t="s">
        <v>23</v>
      </c>
      <c r="T14" s="1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</row>
    <row r="15" spans="1:176" ht="33.75" thickBot="1">
      <c r="A15" s="6" t="s">
        <v>24</v>
      </c>
      <c r="B15" s="8">
        <v>44</v>
      </c>
      <c r="C15" s="8">
        <v>145</v>
      </c>
      <c r="D15" s="10">
        <v>1155727768.61</v>
      </c>
      <c r="E15" s="10">
        <v>1083679664.36</v>
      </c>
      <c r="F15" s="14">
        <v>872012526.24</v>
      </c>
      <c r="G15" s="8">
        <v>13</v>
      </c>
      <c r="H15" s="8">
        <v>15</v>
      </c>
      <c r="I15" s="10">
        <v>117545381.73</v>
      </c>
      <c r="J15" s="10">
        <v>108128556.46</v>
      </c>
      <c r="K15" s="10">
        <v>85740058.45</v>
      </c>
      <c r="L15" s="14">
        <v>85740058.45</v>
      </c>
      <c r="M15" s="8">
        <v>13.32</v>
      </c>
      <c r="N15" s="10">
        <v>12683044.81</v>
      </c>
      <c r="O15" s="10">
        <v>12001283.24</v>
      </c>
      <c r="P15" s="10">
        <v>9288187.98</v>
      </c>
      <c r="Q15" s="10">
        <v>9288187.98</v>
      </c>
      <c r="R15" s="32">
        <v>1.44</v>
      </c>
      <c r="S15" s="6" t="s">
        <v>24</v>
      </c>
      <c r="T15" s="1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</row>
    <row r="16" spans="1:20" ht="33.75" thickBot="1">
      <c r="A16" s="6" t="s">
        <v>25</v>
      </c>
      <c r="B16" s="8">
        <v>44</v>
      </c>
      <c r="C16" s="8">
        <v>91</v>
      </c>
      <c r="D16" s="10">
        <v>333522051.33</v>
      </c>
      <c r="E16" s="10">
        <v>322948277.94</v>
      </c>
      <c r="F16" s="14">
        <v>252703615.04</v>
      </c>
      <c r="G16" s="13">
        <v>11</v>
      </c>
      <c r="H16" s="8">
        <v>17</v>
      </c>
      <c r="I16" s="10">
        <v>63474261.8</v>
      </c>
      <c r="J16" s="10">
        <v>60682798.18</v>
      </c>
      <c r="K16" s="10">
        <v>39506370.85</v>
      </c>
      <c r="L16" s="14">
        <v>38536600.33</v>
      </c>
      <c r="M16" s="13">
        <v>8.51</v>
      </c>
      <c r="N16" s="11">
        <v>6402817.82</v>
      </c>
      <c r="O16" s="10">
        <v>6002417.82</v>
      </c>
      <c r="P16" s="10">
        <v>3246526.01</v>
      </c>
      <c r="Q16" s="10">
        <v>3053379.7</v>
      </c>
      <c r="R16" s="32">
        <v>0.67</v>
      </c>
      <c r="S16" s="6" t="s">
        <v>25</v>
      </c>
      <c r="T16" s="1"/>
    </row>
    <row r="17" spans="1:20" ht="33.75" thickBot="1">
      <c r="A17" s="6" t="s">
        <v>26</v>
      </c>
      <c r="B17" s="8">
        <v>228</v>
      </c>
      <c r="C17" s="8">
        <v>271</v>
      </c>
      <c r="D17" s="10">
        <v>1303012541.15</v>
      </c>
      <c r="E17" s="10">
        <v>1247779959.36</v>
      </c>
      <c r="F17" s="14">
        <v>956029296.94</v>
      </c>
      <c r="G17" s="13">
        <v>5</v>
      </c>
      <c r="H17" s="8">
        <v>14</v>
      </c>
      <c r="I17" s="10">
        <v>51685369.27</v>
      </c>
      <c r="J17" s="10">
        <v>49992626.32</v>
      </c>
      <c r="K17" s="10">
        <v>42023237.9</v>
      </c>
      <c r="L17" s="14">
        <v>42023237.9</v>
      </c>
      <c r="M17" s="13">
        <v>6.68</v>
      </c>
      <c r="N17" s="10">
        <v>18048859.53</v>
      </c>
      <c r="O17" s="10">
        <v>17919116.58</v>
      </c>
      <c r="P17" s="10">
        <v>14805329.6</v>
      </c>
      <c r="Q17" s="10">
        <v>14805329.6</v>
      </c>
      <c r="R17" s="32">
        <v>2.35</v>
      </c>
      <c r="S17" s="6" t="s">
        <v>26</v>
      </c>
      <c r="T17" s="1"/>
    </row>
    <row r="18" spans="1:20" ht="33.75" thickBot="1">
      <c r="A18" s="6" t="s">
        <v>27</v>
      </c>
      <c r="B18" s="8">
        <v>7</v>
      </c>
      <c r="C18" s="8">
        <v>36</v>
      </c>
      <c r="D18" s="10">
        <v>56689807.31</v>
      </c>
      <c r="E18" s="10">
        <v>56689807.31</v>
      </c>
      <c r="F18" s="14">
        <v>48186335.85</v>
      </c>
      <c r="G18" s="8">
        <v>7</v>
      </c>
      <c r="H18" s="8">
        <v>36</v>
      </c>
      <c r="I18" s="10">
        <v>52727489.66</v>
      </c>
      <c r="J18" s="10">
        <v>52727489.66</v>
      </c>
      <c r="K18" s="10">
        <v>44818365.85</v>
      </c>
      <c r="L18" s="14">
        <v>44818365.85</v>
      </c>
      <c r="M18" s="8">
        <v>33.57</v>
      </c>
      <c r="N18" s="10">
        <v>22233915.61</v>
      </c>
      <c r="O18" s="10">
        <v>22218358.17</v>
      </c>
      <c r="P18" s="10">
        <v>18899089.6</v>
      </c>
      <c r="Q18" s="10">
        <v>18885603.57</v>
      </c>
      <c r="R18" s="32">
        <v>14.15</v>
      </c>
      <c r="S18" s="6" t="s">
        <v>27</v>
      </c>
      <c r="T18" s="1"/>
    </row>
    <row r="19" spans="1:20" ht="16.5" thickBot="1">
      <c r="A19" s="6" t="s">
        <v>28</v>
      </c>
      <c r="B19" s="28">
        <f aca="true" t="shared" si="0" ref="B19:L19">SUM(B10:B18)</f>
        <v>748</v>
      </c>
      <c r="C19" s="28">
        <f t="shared" si="0"/>
        <v>1736</v>
      </c>
      <c r="D19" s="29">
        <f t="shared" si="0"/>
        <v>5878088976.099999</v>
      </c>
      <c r="E19" s="29">
        <f t="shared" si="0"/>
        <v>5536859206.85</v>
      </c>
      <c r="F19" s="29">
        <f t="shared" si="0"/>
        <v>4046058789.91</v>
      </c>
      <c r="G19" s="7">
        <f t="shared" si="0"/>
        <v>339</v>
      </c>
      <c r="H19" s="28">
        <f t="shared" si="0"/>
        <v>681</v>
      </c>
      <c r="I19" s="29">
        <f t="shared" si="0"/>
        <v>1493844799.4900002</v>
      </c>
      <c r="J19" s="29">
        <f t="shared" si="0"/>
        <v>1327230888.15</v>
      </c>
      <c r="K19" s="29">
        <f t="shared" si="0"/>
        <v>860942685.5300001</v>
      </c>
      <c r="L19" s="30">
        <f t="shared" si="0"/>
        <v>807196820.1700001</v>
      </c>
      <c r="M19" s="28">
        <v>16.93</v>
      </c>
      <c r="N19" s="12">
        <f>N10+N11+N12+N13+N14+N15+N16+N17+N18</f>
        <v>450804304.54999995</v>
      </c>
      <c r="O19" s="12">
        <f>O10+O11+O12+O13+O14+O15+O16+O17+O18</f>
        <v>412306072.81</v>
      </c>
      <c r="P19" s="12">
        <f>P10+P11+P12+P13+P14+P15+P16+P17+P18</f>
        <v>288012275.31</v>
      </c>
      <c r="Q19" s="12">
        <f>Q10+Q11+Q12+Q13+Q14+Q15+Q16+Q17+Q18</f>
        <v>273611288.86999995</v>
      </c>
      <c r="R19" s="12">
        <v>5.74</v>
      </c>
      <c r="S19" s="7" t="s">
        <v>28</v>
      </c>
      <c r="T19" s="1"/>
    </row>
    <row r="20" spans="1:20" ht="15.75">
      <c r="A20" s="71" t="s">
        <v>29</v>
      </c>
      <c r="B20" s="71"/>
      <c r="C20" s="71"/>
      <c r="D20" s="71"/>
      <c r="E20" s="71"/>
      <c r="F20" s="71"/>
      <c r="G20" s="72"/>
      <c r="H20" s="72"/>
      <c r="I20" s="72"/>
      <c r="J20" s="72"/>
      <c r="K20" s="72"/>
      <c r="L20" s="9">
        <v>4.1249</v>
      </c>
      <c r="M20" s="2"/>
      <c r="N20" s="2"/>
      <c r="O20" s="2"/>
      <c r="P20" s="2"/>
      <c r="Q20" s="2"/>
      <c r="R20" s="2"/>
      <c r="S20" s="2"/>
      <c r="T20" s="1"/>
    </row>
    <row r="21" spans="1:20" ht="15.75">
      <c r="A21" s="66" t="s">
        <v>30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1"/>
    </row>
    <row r="22" spans="1:20" ht="15.75">
      <c r="A22" s="66" t="s">
        <v>31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2"/>
      <c r="N22" s="2"/>
      <c r="O22" s="2"/>
      <c r="P22" s="2"/>
      <c r="Q22" s="2"/>
      <c r="R22" s="2"/>
      <c r="S22" s="2"/>
      <c r="T22" s="1"/>
    </row>
    <row r="23" spans="1:20" ht="15.75">
      <c r="A23" s="66" t="s">
        <v>32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2"/>
      <c r="O23" s="2"/>
      <c r="P23" s="2"/>
      <c r="Q23" s="2"/>
      <c r="R23" s="2"/>
      <c r="S23" s="2"/>
      <c r="T23" s="1"/>
    </row>
    <row r="24" spans="1:20" ht="15.75">
      <c r="A24" s="70" t="s">
        <v>33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2"/>
      <c r="R24" s="2"/>
      <c r="S24" s="2"/>
      <c r="T24" s="1"/>
    </row>
  </sheetData>
  <sheetProtection/>
  <mergeCells count="15">
    <mergeCell ref="G7:H7"/>
    <mergeCell ref="I7:M7"/>
    <mergeCell ref="A24:P24"/>
    <mergeCell ref="A20:K20"/>
    <mergeCell ref="A21:S21"/>
    <mergeCell ref="A4:S4"/>
    <mergeCell ref="N6:R7"/>
    <mergeCell ref="S6:S8"/>
    <mergeCell ref="A22:L22"/>
    <mergeCell ref="A23:M23"/>
    <mergeCell ref="A6:A8"/>
    <mergeCell ref="B6:F6"/>
    <mergeCell ref="G6:M6"/>
    <mergeCell ref="B7:C7"/>
    <mergeCell ref="D7:F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  <headerFooter>
    <oddFooter>&amp;L&amp;8RPO WL sprawozdanie za II półrocze 2009 r.&amp;C&amp;8załącznik nr I&amp;R&amp;8&amp;P/&amp;N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D28" sqref="D28"/>
    </sheetView>
  </sheetViews>
  <sheetFormatPr defaultColWidth="8.796875" defaultRowHeight="14.25"/>
  <cols>
    <col min="1" max="1" width="8" style="0" customWidth="1"/>
    <col min="2" max="2" width="11.69921875" style="0" customWidth="1"/>
    <col min="3" max="3" width="12" style="0" customWidth="1"/>
    <col min="4" max="4" width="12.09765625" style="0" customWidth="1"/>
    <col min="5" max="5" width="12" style="0" customWidth="1"/>
    <col min="6" max="6" width="5.69921875" style="0" customWidth="1"/>
    <col min="7" max="7" width="6" style="0" customWidth="1"/>
    <col min="8" max="8" width="11.09765625" style="0" customWidth="1"/>
    <col min="9" max="10" width="10.69921875" style="0" bestFit="1" customWidth="1"/>
    <col min="11" max="11" width="10.3984375" style="0" customWidth="1"/>
    <col min="12" max="12" width="11.09765625" style="0" bestFit="1" customWidth="1"/>
    <col min="13" max="13" width="10.59765625" style="0" customWidth="1"/>
    <col min="14" max="14" width="8.09765625" style="0" customWidth="1"/>
  </cols>
  <sheetData>
    <row r="1" spans="1:12" ht="14.2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4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ht="15" thickBot="1"/>
    <row r="4" spans="1:14" ht="15" thickBot="1">
      <c r="A4" s="79" t="s">
        <v>37</v>
      </c>
      <c r="B4" s="79" t="s">
        <v>38</v>
      </c>
      <c r="C4" s="81" t="s">
        <v>39</v>
      </c>
      <c r="D4" s="82"/>
      <c r="E4" s="82"/>
      <c r="F4" s="82"/>
      <c r="G4" s="82"/>
      <c r="H4" s="82"/>
      <c r="I4" s="82"/>
      <c r="J4" s="82"/>
      <c r="K4" s="83"/>
      <c r="L4" s="79" t="s">
        <v>40</v>
      </c>
      <c r="M4" s="73" t="s">
        <v>41</v>
      </c>
      <c r="N4" s="76" t="s">
        <v>85</v>
      </c>
    </row>
    <row r="5" spans="1:14" ht="15" thickBot="1">
      <c r="A5" s="85"/>
      <c r="B5" s="85"/>
      <c r="C5" s="79" t="s">
        <v>38</v>
      </c>
      <c r="D5" s="81" t="s">
        <v>42</v>
      </c>
      <c r="E5" s="82"/>
      <c r="F5" s="82"/>
      <c r="G5" s="83"/>
      <c r="H5" s="81" t="s">
        <v>43</v>
      </c>
      <c r="I5" s="82"/>
      <c r="J5" s="82"/>
      <c r="K5" s="83"/>
      <c r="L5" s="85"/>
      <c r="M5" s="74"/>
      <c r="N5" s="77"/>
    </row>
    <row r="6" spans="1:14" ht="69" customHeight="1" thickBot="1">
      <c r="A6" s="80"/>
      <c r="B6" s="80"/>
      <c r="C6" s="80"/>
      <c r="D6" s="34" t="s">
        <v>38</v>
      </c>
      <c r="E6" s="34" t="s">
        <v>44</v>
      </c>
      <c r="F6" s="34" t="s">
        <v>45</v>
      </c>
      <c r="G6" s="34" t="s">
        <v>46</v>
      </c>
      <c r="H6" s="34" t="s">
        <v>38</v>
      </c>
      <c r="I6" s="34" t="s">
        <v>47</v>
      </c>
      <c r="J6" s="34" t="s">
        <v>48</v>
      </c>
      <c r="K6" s="35" t="s">
        <v>49</v>
      </c>
      <c r="L6" s="80"/>
      <c r="M6" s="75"/>
      <c r="N6" s="78"/>
    </row>
    <row r="7" spans="1:14" ht="15" thickBot="1">
      <c r="A7" s="36">
        <v>0</v>
      </c>
      <c r="B7" s="34" t="s">
        <v>50</v>
      </c>
      <c r="C7" s="34" t="s">
        <v>51</v>
      </c>
      <c r="D7" s="34" t="s">
        <v>52</v>
      </c>
      <c r="E7" s="34">
        <v>4</v>
      </c>
      <c r="F7" s="34">
        <v>5</v>
      </c>
      <c r="G7" s="34">
        <v>6</v>
      </c>
      <c r="H7" s="34" t="s">
        <v>53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</row>
    <row r="8" spans="1:14" ht="15" thickBot="1">
      <c r="A8" s="40" t="s">
        <v>63</v>
      </c>
      <c r="B8" s="38">
        <f>C8+L8</f>
        <v>152684747.26</v>
      </c>
      <c r="C8" s="38">
        <f>D8+H8</f>
        <v>85083505.52000001</v>
      </c>
      <c r="D8" s="38">
        <f>E8+F8+G8</f>
        <v>72320979.2</v>
      </c>
      <c r="E8" s="38">
        <v>72320979.2</v>
      </c>
      <c r="F8" s="38">
        <v>0</v>
      </c>
      <c r="G8" s="38">
        <v>0</v>
      </c>
      <c r="H8" s="38">
        <f>I8+J8</f>
        <v>12762526.32</v>
      </c>
      <c r="I8" s="38">
        <v>12739905.46</v>
      </c>
      <c r="J8" s="38">
        <v>22620.86</v>
      </c>
      <c r="K8" s="38">
        <v>0</v>
      </c>
      <c r="L8" s="38">
        <v>67601241.74</v>
      </c>
      <c r="M8" s="38">
        <v>281747</v>
      </c>
      <c r="N8" s="38">
        <f>IF(B8=0,0,(D8/C8)*100)</f>
        <v>84.99999942174455</v>
      </c>
    </row>
    <row r="9" spans="1:14" ht="15" thickBot="1">
      <c r="A9" s="40" t="s">
        <v>64</v>
      </c>
      <c r="B9" s="38">
        <f>C9+L9</f>
        <v>116660951.42999999</v>
      </c>
      <c r="C9" s="38">
        <f>D9+H9</f>
        <v>101226503.25999999</v>
      </c>
      <c r="D9" s="38">
        <f>E9+F9+G9</f>
        <v>99541759.13</v>
      </c>
      <c r="E9" s="38">
        <v>99541759.13</v>
      </c>
      <c r="F9" s="38">
        <v>0</v>
      </c>
      <c r="G9" s="38">
        <v>0</v>
      </c>
      <c r="H9" s="38">
        <f>I9+J9</f>
        <v>1684744.1300000001</v>
      </c>
      <c r="I9" s="38">
        <v>1431827.78</v>
      </c>
      <c r="J9" s="38">
        <v>252916.35</v>
      </c>
      <c r="K9" s="38">
        <v>0</v>
      </c>
      <c r="L9" s="38">
        <v>15434448.17</v>
      </c>
      <c r="M9" s="38">
        <v>0</v>
      </c>
      <c r="N9" s="38">
        <f aca="true" t="shared" si="0" ref="N9:N17">IF(B9=0,0,(D9/C9)*100)</f>
        <v>98.33566894465106</v>
      </c>
    </row>
    <row r="10" spans="1:14" ht="15" thickBot="1">
      <c r="A10" s="37" t="s">
        <v>54</v>
      </c>
      <c r="B10" s="38">
        <f>C10+L10</f>
        <v>1884508.09</v>
      </c>
      <c r="C10" s="38">
        <f>D10+H10</f>
        <v>1884508.09</v>
      </c>
      <c r="D10" s="38">
        <f>E10+F10+G10</f>
        <v>1413381.06</v>
      </c>
      <c r="E10" s="38">
        <v>1413381.06</v>
      </c>
      <c r="F10" s="38">
        <v>0</v>
      </c>
      <c r="G10" s="38">
        <v>0</v>
      </c>
      <c r="H10" s="38">
        <f>I10+J10+K10</f>
        <v>471127.03</v>
      </c>
      <c r="I10" s="38">
        <v>0</v>
      </c>
      <c r="J10" s="38">
        <v>471127.03</v>
      </c>
      <c r="K10" s="38">
        <v>0</v>
      </c>
      <c r="L10" s="38">
        <v>0</v>
      </c>
      <c r="M10" s="38">
        <v>0</v>
      </c>
      <c r="N10" s="38">
        <f t="shared" si="0"/>
        <v>74.99999960201816</v>
      </c>
    </row>
    <row r="11" spans="1:14" ht="15" thickBot="1">
      <c r="A11" s="37" t="s">
        <v>55</v>
      </c>
      <c r="B11" s="38">
        <f aca="true" t="shared" si="1" ref="B11:B16">C11+L11</f>
        <v>0</v>
      </c>
      <c r="C11" s="38">
        <f aca="true" t="shared" si="2" ref="C11:C16">D11+H11</f>
        <v>0</v>
      </c>
      <c r="D11" s="38">
        <f aca="true" t="shared" si="3" ref="D11:D16">E11+F11+G11</f>
        <v>0</v>
      </c>
      <c r="E11" s="38">
        <v>0</v>
      </c>
      <c r="F11" s="38">
        <v>0</v>
      </c>
      <c r="G11" s="38">
        <v>0</v>
      </c>
      <c r="H11" s="38">
        <f aca="true" t="shared" si="4" ref="H11:H16">I11+J11+K11</f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f t="shared" si="0"/>
        <v>0</v>
      </c>
    </row>
    <row r="12" spans="1:14" ht="15" thickBot="1">
      <c r="A12" s="37" t="s">
        <v>56</v>
      </c>
      <c r="B12" s="38">
        <f t="shared" si="1"/>
        <v>82934690.22</v>
      </c>
      <c r="C12" s="38">
        <f t="shared" si="2"/>
        <v>82934690.22</v>
      </c>
      <c r="D12" s="38">
        <f t="shared" si="3"/>
        <v>54302668.63</v>
      </c>
      <c r="E12" s="38">
        <v>54302668.63</v>
      </c>
      <c r="F12" s="38">
        <v>0</v>
      </c>
      <c r="G12" s="38">
        <v>0</v>
      </c>
      <c r="H12" s="38">
        <f t="shared" si="4"/>
        <v>28632021.59</v>
      </c>
      <c r="I12" s="38">
        <v>0</v>
      </c>
      <c r="J12" s="38">
        <v>28632021.59</v>
      </c>
      <c r="K12" s="38">
        <v>0</v>
      </c>
      <c r="L12" s="38">
        <v>0</v>
      </c>
      <c r="M12" s="38">
        <v>0</v>
      </c>
      <c r="N12" s="38">
        <f t="shared" si="0"/>
        <v>65.4764230576516</v>
      </c>
    </row>
    <row r="13" spans="1:14" ht="15" thickBot="1">
      <c r="A13" s="37" t="s">
        <v>57</v>
      </c>
      <c r="B13" s="38">
        <f t="shared" si="1"/>
        <v>12001283.24</v>
      </c>
      <c r="C13" s="38">
        <f t="shared" si="2"/>
        <v>12001283.24</v>
      </c>
      <c r="D13" s="38">
        <f t="shared" si="3"/>
        <v>9288187.98</v>
      </c>
      <c r="E13" s="38">
        <v>9288187.98</v>
      </c>
      <c r="F13" s="38">
        <v>0</v>
      </c>
      <c r="G13" s="38">
        <v>0</v>
      </c>
      <c r="H13" s="38">
        <f t="shared" si="4"/>
        <v>2713095.26</v>
      </c>
      <c r="I13" s="38">
        <v>0</v>
      </c>
      <c r="J13" s="38">
        <v>2643728.9</v>
      </c>
      <c r="K13" s="38">
        <v>69366.36</v>
      </c>
      <c r="L13" s="38">
        <v>0</v>
      </c>
      <c r="M13" s="38">
        <v>0</v>
      </c>
      <c r="N13" s="38">
        <f t="shared" si="0"/>
        <v>77.39329031951087</v>
      </c>
    </row>
    <row r="14" spans="1:14" ht="14.25" customHeight="1" thickBot="1">
      <c r="A14" s="37" t="s">
        <v>58</v>
      </c>
      <c r="B14" s="38">
        <f t="shared" si="1"/>
        <v>6002417.82</v>
      </c>
      <c r="C14" s="38">
        <f>D14+H14</f>
        <v>6002417.82</v>
      </c>
      <c r="D14" s="38">
        <f t="shared" si="3"/>
        <v>3053379.7</v>
      </c>
      <c r="E14" s="38">
        <v>3053379.7</v>
      </c>
      <c r="F14" s="38">
        <v>0</v>
      </c>
      <c r="G14" s="38">
        <v>0</v>
      </c>
      <c r="H14" s="38">
        <f t="shared" si="4"/>
        <v>2949038.12</v>
      </c>
      <c r="I14" s="38">
        <v>203862.06</v>
      </c>
      <c r="J14" s="38">
        <v>2677810.32</v>
      </c>
      <c r="K14" s="38">
        <v>67365.74</v>
      </c>
      <c r="L14" s="38">
        <v>0</v>
      </c>
      <c r="M14" s="38">
        <v>0</v>
      </c>
      <c r="N14" s="38">
        <f t="shared" si="0"/>
        <v>50.86916292008476</v>
      </c>
    </row>
    <row r="15" spans="1:14" ht="14.25" customHeight="1" thickBot="1">
      <c r="A15" s="37" t="s">
        <v>59</v>
      </c>
      <c r="B15" s="38">
        <f t="shared" si="1"/>
        <v>17919116.58</v>
      </c>
      <c r="C15" s="38">
        <f t="shared" si="2"/>
        <v>17919116.58</v>
      </c>
      <c r="D15" s="38">
        <f t="shared" si="3"/>
        <v>14805329.6</v>
      </c>
      <c r="E15" s="38">
        <v>14805329.6</v>
      </c>
      <c r="F15" s="38">
        <v>0</v>
      </c>
      <c r="G15" s="38">
        <v>0</v>
      </c>
      <c r="H15" s="38">
        <f>I15+J15+K15</f>
        <v>3113786.98</v>
      </c>
      <c r="I15" s="38">
        <v>0</v>
      </c>
      <c r="J15" s="38">
        <v>2062602.67</v>
      </c>
      <c r="K15" s="38">
        <v>1051184.31</v>
      </c>
      <c r="L15" s="38">
        <v>0</v>
      </c>
      <c r="M15" s="38">
        <v>0</v>
      </c>
      <c r="N15" s="38">
        <f t="shared" si="0"/>
        <v>82.62309993855736</v>
      </c>
    </row>
    <row r="16" spans="1:14" ht="15" thickBot="1">
      <c r="A16" s="39" t="s">
        <v>60</v>
      </c>
      <c r="B16" s="38">
        <f t="shared" si="1"/>
        <v>22218358.17</v>
      </c>
      <c r="C16" s="38">
        <f t="shared" si="2"/>
        <v>22218358.17</v>
      </c>
      <c r="D16" s="38">
        <f t="shared" si="3"/>
        <v>18885603.57</v>
      </c>
      <c r="E16" s="38">
        <v>18885603.57</v>
      </c>
      <c r="F16" s="38">
        <v>0</v>
      </c>
      <c r="G16" s="38">
        <v>0</v>
      </c>
      <c r="H16" s="38">
        <f t="shared" si="4"/>
        <v>3332754.6</v>
      </c>
      <c r="I16" s="38">
        <v>0</v>
      </c>
      <c r="J16" s="38">
        <v>3332754.6</v>
      </c>
      <c r="K16" s="38">
        <v>0</v>
      </c>
      <c r="L16" s="38">
        <v>0</v>
      </c>
      <c r="M16" s="38">
        <v>0</v>
      </c>
      <c r="N16" s="38">
        <f t="shared" si="0"/>
        <v>84.99999606406561</v>
      </c>
    </row>
    <row r="17" spans="1:14" ht="24.75" thickBot="1">
      <c r="A17" s="52" t="s">
        <v>61</v>
      </c>
      <c r="B17" s="53">
        <f>SUM(B8:B16)</f>
        <v>412306072.81</v>
      </c>
      <c r="C17" s="38">
        <f>SUM(C8:C16)</f>
        <v>329270382.90000004</v>
      </c>
      <c r="D17" s="38">
        <f>SUM(D8:D16)</f>
        <v>273611288.86999995</v>
      </c>
      <c r="E17" s="38">
        <f>SUM(E8:E16)</f>
        <v>273611288.86999995</v>
      </c>
      <c r="F17" s="38">
        <f>SUM(F10:F16)</f>
        <v>0</v>
      </c>
      <c r="G17" s="38">
        <f>SUM(G10:G16)</f>
        <v>0</v>
      </c>
      <c r="H17" s="38">
        <f aca="true" t="shared" si="5" ref="H17:M17">SUM(H8:H16)</f>
        <v>55659094.029999994</v>
      </c>
      <c r="I17" s="38">
        <f t="shared" si="5"/>
        <v>14375595.3</v>
      </c>
      <c r="J17" s="38">
        <f t="shared" si="5"/>
        <v>40095582.32</v>
      </c>
      <c r="K17" s="38">
        <f t="shared" si="5"/>
        <v>1187916.4100000001</v>
      </c>
      <c r="L17" s="38">
        <f t="shared" si="5"/>
        <v>83035689.91</v>
      </c>
      <c r="M17" s="38">
        <f t="shared" si="5"/>
        <v>281747</v>
      </c>
      <c r="N17" s="38">
        <f t="shared" si="0"/>
        <v>83.09623430452783</v>
      </c>
    </row>
    <row r="18" spans="2:14" ht="14.2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5" ht="15.75" customHeight="1">
      <c r="A19" s="86" t="s">
        <v>62</v>
      </c>
      <c r="B19" s="86"/>
      <c r="C19" s="86"/>
      <c r="D19" s="86"/>
      <c r="E19" s="86"/>
    </row>
    <row r="20" spans="1:15" ht="14.25" customHeight="1">
      <c r="A20" s="84" t="s">
        <v>84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O20" t="s">
        <v>65</v>
      </c>
    </row>
    <row r="21" spans="1:10" ht="14.25" customHeight="1">
      <c r="A21" s="84" t="s">
        <v>83</v>
      </c>
      <c r="B21" s="84"/>
      <c r="C21" s="84"/>
      <c r="D21" s="84"/>
      <c r="E21" s="84"/>
      <c r="F21" s="84"/>
      <c r="G21" s="84"/>
      <c r="H21" s="84"/>
      <c r="I21" s="84"/>
      <c r="J21" s="84"/>
    </row>
  </sheetData>
  <sheetProtection/>
  <mergeCells count="13">
    <mergeCell ref="A1:L2"/>
    <mergeCell ref="A4:A6"/>
    <mergeCell ref="B4:B6"/>
    <mergeCell ref="C4:K4"/>
    <mergeCell ref="L4:L6"/>
    <mergeCell ref="A20:L20"/>
    <mergeCell ref="A19:E19"/>
    <mergeCell ref="M4:M6"/>
    <mergeCell ref="N4:N6"/>
    <mergeCell ref="C5:C6"/>
    <mergeCell ref="D5:G5"/>
    <mergeCell ref="H5:K5"/>
    <mergeCell ref="A21:J21"/>
  </mergeCells>
  <hyperlinks>
    <hyperlink ref="N4" r:id="rId1" display="_ftn1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9" r:id="rId2"/>
  <headerFooter>
    <oddFooter>&amp;L&amp;8RPO WL Sprawozdanie za II połrocze 2009 r.&amp;C&amp;8Załącznik nr I&amp;R&amp;8&amp;P/&amp;N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36.69921875" style="0" customWidth="1"/>
    <col min="2" max="2" width="13.3984375" style="0" customWidth="1"/>
    <col min="3" max="3" width="14.3984375" style="0" customWidth="1"/>
    <col min="4" max="4" width="13.3984375" style="0" customWidth="1"/>
    <col min="5" max="5" width="10.5" style="0" customWidth="1"/>
    <col min="6" max="6" width="11.19921875" style="0" customWidth="1"/>
    <col min="7" max="7" width="9.8984375" style="0" bestFit="1" customWidth="1"/>
    <col min="8" max="8" width="10.69921875" style="0" bestFit="1" customWidth="1"/>
    <col min="9" max="16" width="10.5" style="0" customWidth="1"/>
  </cols>
  <sheetData>
    <row r="1" ht="14.25">
      <c r="A1" s="54"/>
    </row>
    <row r="2" spans="1:4" ht="14.25">
      <c r="A2" s="56" t="s">
        <v>82</v>
      </c>
      <c r="B2" s="55"/>
      <c r="C2" s="55"/>
      <c r="D2" s="55"/>
    </row>
    <row r="3" ht="15.75">
      <c r="A3" s="51"/>
    </row>
    <row r="4" spans="1:4" ht="14.25" customHeight="1">
      <c r="A4" s="87" t="s">
        <v>37</v>
      </c>
      <c r="B4" s="88" t="s">
        <v>76</v>
      </c>
      <c r="C4" s="89"/>
      <c r="D4" s="87" t="s">
        <v>66</v>
      </c>
    </row>
    <row r="5" spans="1:4" ht="30" customHeight="1">
      <c r="A5" s="87"/>
      <c r="B5" s="90"/>
      <c r="C5" s="91"/>
      <c r="D5" s="87"/>
    </row>
    <row r="6" spans="1:4" ht="14.25">
      <c r="A6" s="87"/>
      <c r="B6" s="42" t="s">
        <v>38</v>
      </c>
      <c r="C6" s="42" t="s">
        <v>77</v>
      </c>
      <c r="D6" s="87"/>
    </row>
    <row r="7" spans="1:4" ht="14.25">
      <c r="A7" s="43" t="s">
        <v>78</v>
      </c>
      <c r="B7" s="43" t="s">
        <v>79</v>
      </c>
      <c r="C7" s="43" t="s">
        <v>80</v>
      </c>
      <c r="D7" s="43" t="s">
        <v>81</v>
      </c>
    </row>
    <row r="8" spans="1:4" ht="14.25">
      <c r="A8" s="44" t="s">
        <v>67</v>
      </c>
      <c r="B8" s="45">
        <v>17463054.36</v>
      </c>
      <c r="C8" s="45">
        <v>14843596.21</v>
      </c>
      <c r="D8" s="45">
        <v>9057105.47</v>
      </c>
    </row>
    <row r="9" spans="1:4" ht="14.25">
      <c r="A9" s="44" t="s">
        <v>68</v>
      </c>
      <c r="B9" s="45">
        <v>4096820.38</v>
      </c>
      <c r="C9" s="45">
        <v>3482297.32</v>
      </c>
      <c r="D9" s="45">
        <v>102919.9</v>
      </c>
    </row>
    <row r="10" spans="1:4" ht="24">
      <c r="A10" s="44" t="s">
        <v>69</v>
      </c>
      <c r="B10" s="45">
        <v>0</v>
      </c>
      <c r="C10" s="45">
        <v>0</v>
      </c>
      <c r="D10" s="45">
        <v>0</v>
      </c>
    </row>
    <row r="11" spans="1:4" ht="14.25">
      <c r="A11" s="44" t="s">
        <v>70</v>
      </c>
      <c r="B11" s="45">
        <v>0</v>
      </c>
      <c r="C11" s="45">
        <v>0</v>
      </c>
      <c r="D11" s="45">
        <v>0</v>
      </c>
    </row>
    <row r="12" spans="1:4" ht="14.25">
      <c r="A12" s="44" t="s">
        <v>71</v>
      </c>
      <c r="B12" s="45">
        <v>4905414.3</v>
      </c>
      <c r="C12" s="45">
        <v>4169602.14</v>
      </c>
      <c r="D12" s="45">
        <v>1783621.15</v>
      </c>
    </row>
    <row r="13" spans="1:4" ht="14.25">
      <c r="A13" s="44" t="s">
        <v>72</v>
      </c>
      <c r="B13" s="45">
        <v>1447767.29</v>
      </c>
      <c r="C13" s="45">
        <v>1230602.19</v>
      </c>
      <c r="D13" s="45">
        <v>8543.24</v>
      </c>
    </row>
    <row r="14" spans="1:4" ht="24">
      <c r="A14" s="44" t="s">
        <v>73</v>
      </c>
      <c r="B14" s="45">
        <v>953654.44</v>
      </c>
      <c r="C14" s="45">
        <v>810606.274</v>
      </c>
      <c r="D14" s="45">
        <v>20575.53</v>
      </c>
    </row>
    <row r="15" spans="1:4" ht="14.25">
      <c r="A15" s="44" t="s">
        <v>74</v>
      </c>
      <c r="B15" s="45">
        <v>1587655.06</v>
      </c>
      <c r="C15" s="45">
        <v>1349506.79</v>
      </c>
      <c r="D15" s="45">
        <v>1057568.19</v>
      </c>
    </row>
    <row r="16" spans="1:4" ht="14.25">
      <c r="A16" s="44" t="s">
        <v>75</v>
      </c>
      <c r="B16" s="45">
        <v>4617372.15</v>
      </c>
      <c r="C16" s="45">
        <v>3924766.33</v>
      </c>
      <c r="D16" s="45">
        <v>3685710.88</v>
      </c>
    </row>
    <row r="17" spans="1:4" ht="14.25">
      <c r="A17" s="44" t="s">
        <v>28</v>
      </c>
      <c r="B17" s="46">
        <f>SUM(B8:B16)</f>
        <v>35071737.98</v>
      </c>
      <c r="C17" s="46">
        <f>SUM(C8:C16)</f>
        <v>29810977.254</v>
      </c>
      <c r="D17" s="46">
        <f>SUM(D8:D16)</f>
        <v>15716044.36</v>
      </c>
    </row>
    <row r="19" ht="14.25">
      <c r="C19" s="47"/>
    </row>
    <row r="20" ht="14.25">
      <c r="C20" s="47"/>
    </row>
    <row r="21" spans="2:4" ht="14.25">
      <c r="B21" s="48"/>
      <c r="C21" s="49"/>
      <c r="D21" s="48"/>
    </row>
    <row r="22" spans="2:4" ht="14.25">
      <c r="B22" s="48"/>
      <c r="C22" s="49"/>
      <c r="D22" s="48"/>
    </row>
    <row r="23" spans="2:4" ht="14.25">
      <c r="B23" s="48"/>
      <c r="C23" s="49"/>
      <c r="D23" s="48"/>
    </row>
    <row r="24" spans="2:4" ht="14.25">
      <c r="B24" s="48"/>
      <c r="C24" s="49"/>
      <c r="D24" s="48"/>
    </row>
    <row r="25" spans="2:4" ht="14.25">
      <c r="B25" s="48"/>
      <c r="C25" s="49"/>
      <c r="D25" s="48"/>
    </row>
    <row r="26" spans="2:4" ht="14.25">
      <c r="B26" s="48"/>
      <c r="C26" s="49"/>
      <c r="D26" s="48"/>
    </row>
    <row r="27" spans="2:4" ht="14.25">
      <c r="B27" s="48"/>
      <c r="C27" s="50"/>
      <c r="D27" s="48"/>
    </row>
  </sheetData>
  <sheetProtection/>
  <mergeCells count="3">
    <mergeCell ref="A4:A6"/>
    <mergeCell ref="D4:D6"/>
    <mergeCell ref="B4:C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  <headerFooter>
    <oddFooter>&amp;L&amp;8RPO WL Sprawozdanie za II półrocze 2009 r.&amp;C&amp;8Załącznik nr I&amp;R&amp;8&amp;P/&amp;N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gochm</dc:creator>
  <cp:keywords/>
  <dc:description/>
  <cp:lastModifiedBy>florekp</cp:lastModifiedBy>
  <cp:lastPrinted>2010-04-20T10:54:12Z</cp:lastPrinted>
  <dcterms:created xsi:type="dcterms:W3CDTF">2010-02-10T12:36:55Z</dcterms:created>
  <dcterms:modified xsi:type="dcterms:W3CDTF">2010-07-06T12:23:19Z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